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405" firstSheet="1" activeTab="1"/>
  </bookViews>
  <sheets>
    <sheet name="JUL" sheetId="1" state="hidden" r:id="rId1"/>
    <sheet name="July" sheetId="2" r:id="rId2"/>
  </sheets>
  <definedNames/>
  <calcPr fullCalcOnLoad="1"/>
</workbook>
</file>

<file path=xl/sharedStrings.xml><?xml version="1.0" encoding="utf-8"?>
<sst xmlns="http://schemas.openxmlformats.org/spreadsheetml/2006/main" count="72" uniqueCount="36">
  <si>
    <t>UT HEALTH SCIENCE CENTER</t>
  </si>
  <si>
    <t>NIH SALARY CAP WORKSHEET</t>
  </si>
  <si>
    <t>MONTH/YEAR</t>
  </si>
  <si>
    <t>EMPLOYEE NAME</t>
  </si>
  <si>
    <t>EMPLOYEE #</t>
  </si>
  <si>
    <t>RESPONSIBLE ACCOUNT</t>
  </si>
  <si>
    <t>MONTHS IN A YEAR</t>
  </si>
  <si>
    <t>NIH CAPPED MONTHLY SALARY</t>
  </si>
  <si>
    <t>UT BASE SALARY (MONTHLY SALARY x 12)</t>
  </si>
  <si>
    <t>UT MONTHLY SALARY FROM PA20</t>
  </si>
  <si>
    <t>COST CENTER/WBS ELEMENT DESC</t>
  </si>
  <si>
    <t>TO CAP?</t>
  </si>
  <si>
    <t>TOTAL</t>
  </si>
  <si>
    <t>START DATE</t>
  </si>
  <si>
    <t>AMT</t>
  </si>
  <si>
    <t>SUBJ</t>
  </si>
  <si>
    <t>COST CENTER/WBS ELEMENT</t>
  </si>
  <si>
    <t>CAPPED</t>
  </si>
  <si>
    <t>MONTHLY</t>
  </si>
  <si>
    <t>NIH CAP</t>
  </si>
  <si>
    <t>UNALLOWABLE</t>
  </si>
  <si>
    <t>SALARY AMT**</t>
  </si>
  <si>
    <t>EFFORT %</t>
  </si>
  <si>
    <t>NO</t>
  </si>
  <si>
    <t>YES</t>
  </si>
  <si>
    <t>ANNUAL CAP - FROM 1/9/2017 - 9/30/2017</t>
  </si>
  <si>
    <t>JULY 2018</t>
  </si>
  <si>
    <t>ANDREI V ALEXANDROV</t>
  </si>
  <si>
    <t>E073280</t>
  </si>
  <si>
    <t>R073279076</t>
  </si>
  <si>
    <t>R73279278</t>
  </si>
  <si>
    <t>Neurology</t>
  </si>
  <si>
    <t>Semmes - Murphy</t>
  </si>
  <si>
    <t>Memorila Herman</t>
  </si>
  <si>
    <t>July 2023</t>
  </si>
  <si>
    <t>ANNUAL CAP - January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</si>
</sst>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0.0"/>
    <numFmt numFmtId="174" formatCode="_(&quot;$&quot;* #,##0.0000_);_(&quot;$&quot;* \(#,##0.0000\);_(&quot;$&quot;* &quot;-&quot;????_);_(@_)"/>
    <numFmt numFmtId="175" formatCode="_(&quot;$&quot;* #,##0.000_);_(&quot;$&quot;* \(#,##0.000\);_(&quot;$&quot;* &quot;-&quot;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3" borderId="10" xfId="0" applyNumberFormat="1" applyFont="1" applyFill="1" applyBorder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3" borderId="10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44" fontId="1" fillId="0" borderId="0" xfId="44" applyNumberFormat="1" applyFont="1" applyAlignment="1">
      <alignment/>
    </xf>
    <xf numFmtId="164" fontId="1" fillId="0" borderId="0" xfId="44" applyNumberFormat="1" applyFont="1" applyBorder="1" applyAlignment="1">
      <alignment/>
    </xf>
    <xf numFmtId="1" fontId="1" fillId="0" borderId="0" xfId="44" applyNumberFormat="1" applyFont="1" applyAlignment="1">
      <alignment/>
    </xf>
    <xf numFmtId="44" fontId="1" fillId="0" borderId="11" xfId="44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44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44" applyNumberFormat="1" applyFont="1" applyAlignment="1">
      <alignment/>
    </xf>
    <xf numFmtId="44" fontId="1" fillId="0" borderId="0" xfId="44" applyFont="1" applyAlignment="1">
      <alignment/>
    </xf>
    <xf numFmtId="44" fontId="1" fillId="0" borderId="10" xfId="44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44" fontId="2" fillId="0" borderId="0" xfId="44" applyFont="1" applyAlignment="1">
      <alignment/>
    </xf>
    <xf numFmtId="44" fontId="1" fillId="0" borderId="0" xfId="44" applyFont="1" applyFill="1" applyBorder="1" applyAlignment="1">
      <alignment/>
    </xf>
    <xf numFmtId="44" fontId="1" fillId="0" borderId="0" xfId="44" applyFont="1" applyAlignment="1">
      <alignment horizontal="right"/>
    </xf>
    <xf numFmtId="44" fontId="1" fillId="0" borderId="0" xfId="44" applyFont="1" applyBorder="1" applyAlignment="1">
      <alignment/>
    </xf>
    <xf numFmtId="44" fontId="1" fillId="0" borderId="0" xfId="44" applyFont="1" applyAlignment="1">
      <alignment horizontal="center"/>
    </xf>
    <xf numFmtId="44" fontId="2" fillId="0" borderId="0" xfId="44" applyFont="1" applyBorder="1" applyAlignment="1">
      <alignment horizontal="center"/>
    </xf>
    <xf numFmtId="2" fontId="1" fillId="0" borderId="0" xfId="44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44" fontId="1" fillId="0" borderId="0" xfId="44" applyNumberFormat="1" applyFont="1" applyAlignment="1">
      <alignment horizontal="left"/>
    </xf>
    <xf numFmtId="44" fontId="1" fillId="0" borderId="0" xfId="44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44" fontId="1" fillId="0" borderId="0" xfId="44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44" fontId="1" fillId="0" borderId="10" xfId="0" applyNumberFormat="1" applyFont="1" applyFill="1" applyBorder="1" applyAlignment="1">
      <alignment horizontal="center"/>
    </xf>
    <xf numFmtId="44" fontId="1" fillId="0" borderId="10" xfId="44" applyFont="1" applyBorder="1" applyAlignment="1">
      <alignment vertical="center"/>
    </xf>
    <xf numFmtId="44" fontId="1" fillId="3" borderId="11" xfId="44" applyNumberFormat="1" applyFont="1" applyFill="1" applyBorder="1" applyAlignment="1">
      <alignment/>
    </xf>
    <xf numFmtId="44" fontId="1" fillId="3" borderId="10" xfId="44" applyFont="1" applyFill="1" applyBorder="1" applyAlignment="1">
      <alignment/>
    </xf>
    <xf numFmtId="10" fontId="1" fillId="3" borderId="10" xfId="57" applyNumberFormat="1" applyFont="1" applyFill="1" applyBorder="1" applyAlignment="1">
      <alignment/>
    </xf>
    <xf numFmtId="49" fontId="1" fillId="3" borderId="10" xfId="57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4" fontId="20" fillId="0" borderId="0" xfId="44" applyFont="1" applyAlignment="1">
      <alignment/>
    </xf>
    <xf numFmtId="49" fontId="0" fillId="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4" fontId="0" fillId="0" borderId="0" xfId="44" applyFont="1" applyFill="1" applyBorder="1" applyAlignment="1">
      <alignment/>
    </xf>
    <xf numFmtId="2" fontId="0" fillId="0" borderId="0" xfId="0" applyNumberFormat="1" applyFont="1" applyAlignment="1" applyProtection="1">
      <alignment/>
      <protection/>
    </xf>
    <xf numFmtId="2" fontId="0" fillId="3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" fontId="0" fillId="3" borderId="1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right"/>
    </xf>
    <xf numFmtId="44" fontId="0" fillId="0" borderId="0" xfId="44" applyFont="1" applyAlignment="1">
      <alignment horizontal="right"/>
    </xf>
    <xf numFmtId="44" fontId="0" fillId="0" borderId="0" xfId="44" applyNumberFormat="1" applyFont="1" applyAlignment="1">
      <alignment/>
    </xf>
    <xf numFmtId="44" fontId="0" fillId="0" borderId="0" xfId="44" applyNumberFormat="1" applyFont="1" applyBorder="1" applyAlignment="1">
      <alignment horizontal="left"/>
    </xf>
    <xf numFmtId="164" fontId="0" fillId="0" borderId="0" xfId="44" applyNumberFormat="1" applyFont="1" applyBorder="1" applyAlignment="1">
      <alignment/>
    </xf>
    <xf numFmtId="44" fontId="0" fillId="0" borderId="0" xfId="44" applyFont="1" applyBorder="1" applyAlignment="1">
      <alignment/>
    </xf>
    <xf numFmtId="1" fontId="0" fillId="0" borderId="0" xfId="44" applyNumberFormat="1" applyFont="1" applyAlignment="1">
      <alignment/>
    </xf>
    <xf numFmtId="44" fontId="0" fillId="0" borderId="11" xfId="44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4" fontId="0" fillId="0" borderId="0" xfId="44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44" fontId="0" fillId="3" borderId="11" xfId="44" applyNumberFormat="1" applyFont="1" applyFill="1" applyBorder="1" applyAlignment="1">
      <alignment/>
    </xf>
    <xf numFmtId="44" fontId="0" fillId="0" borderId="0" xfId="44" applyNumberFormat="1" applyFont="1" applyFill="1" applyBorder="1" applyAlignment="1">
      <alignment horizontal="left"/>
    </xf>
    <xf numFmtId="164" fontId="0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4" fontId="0" fillId="0" borderId="0" xfId="44" applyFont="1" applyAlignment="1">
      <alignment horizontal="center"/>
    </xf>
    <xf numFmtId="2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4" fontId="20" fillId="0" borderId="0" xfId="44" applyFont="1" applyBorder="1" applyAlignment="1">
      <alignment horizontal="center"/>
    </xf>
    <xf numFmtId="2" fontId="20" fillId="0" borderId="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44" fontId="0" fillId="3" borderId="10" xfId="44" applyFont="1" applyFill="1" applyBorder="1" applyAlignment="1">
      <alignment/>
    </xf>
    <xf numFmtId="10" fontId="0" fillId="3" borderId="10" xfId="57" applyNumberFormat="1" applyFont="1" applyFill="1" applyBorder="1" applyAlignment="1">
      <alignment/>
    </xf>
    <xf numFmtId="49" fontId="0" fillId="3" borderId="10" xfId="57" applyNumberFormat="1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/>
    </xf>
    <xf numFmtId="44" fontId="0" fillId="0" borderId="10" xfId="44" applyFont="1" applyBorder="1" applyAlignment="1">
      <alignment vertical="center"/>
    </xf>
    <xf numFmtId="2" fontId="0" fillId="0" borderId="0" xfId="44" applyNumberFormat="1" applyFont="1" applyAlignment="1">
      <alignment/>
    </xf>
    <xf numFmtId="2" fontId="0" fillId="0" borderId="0" xfId="44" applyNumberFormat="1" applyFont="1" applyAlignment="1">
      <alignment horizontal="left"/>
    </xf>
    <xf numFmtId="44" fontId="0" fillId="0" borderId="10" xfId="44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5" sqref="B25"/>
    </sheetView>
  </sheetViews>
  <sheetFormatPr defaultColWidth="76.8515625" defaultRowHeight="10.5" customHeight="1"/>
  <cols>
    <col min="1" max="1" width="33.57421875" style="1" bestFit="1" customWidth="1"/>
    <col min="2" max="2" width="26.57421875" style="1" bestFit="1" customWidth="1"/>
    <col min="3" max="3" width="10.140625" style="39" bestFit="1" customWidth="1"/>
    <col min="4" max="4" width="9.8515625" style="2" bestFit="1" customWidth="1"/>
    <col min="5" max="5" width="8.7109375" style="2" bestFit="1" customWidth="1"/>
    <col min="6" max="6" width="7.28125" style="2" bestFit="1" customWidth="1"/>
    <col min="7" max="7" width="9.8515625" style="26" bestFit="1" customWidth="1"/>
    <col min="8" max="8" width="10.421875" style="2" customWidth="1"/>
    <col min="9" max="9" width="12.28125" style="2" bestFit="1" customWidth="1"/>
    <col min="10" max="16384" width="76.8515625" style="2" customWidth="1"/>
  </cols>
  <sheetData>
    <row r="1" ht="10.5" customHeight="1">
      <c r="A1" s="1" t="s">
        <v>0</v>
      </c>
    </row>
    <row r="2" spans="1:7" ht="10.5" customHeight="1">
      <c r="A2" s="1" t="s">
        <v>1</v>
      </c>
      <c r="B2" s="3"/>
      <c r="C2" s="40"/>
      <c r="F2" s="4"/>
      <c r="G2" s="32"/>
    </row>
    <row r="3" spans="1:7" ht="10.5" customHeight="1">
      <c r="A3" s="3"/>
      <c r="B3" s="3"/>
      <c r="C3" s="40"/>
      <c r="F3" s="4"/>
      <c r="G3" s="32"/>
    </row>
    <row r="4" spans="1:7" ht="10.5" customHeight="1">
      <c r="A4" s="1" t="s">
        <v>2</v>
      </c>
      <c r="B4" s="5" t="s">
        <v>26</v>
      </c>
      <c r="C4" s="41"/>
      <c r="F4" s="4"/>
      <c r="G4" s="33"/>
    </row>
    <row r="5" ht="10.5" customHeight="1">
      <c r="A5" s="6"/>
    </row>
    <row r="6" spans="1:7" ht="10.5" customHeight="1">
      <c r="A6" s="6" t="s">
        <v>3</v>
      </c>
      <c r="B6" s="7" t="s">
        <v>27</v>
      </c>
      <c r="C6" s="42"/>
      <c r="G6" s="33"/>
    </row>
    <row r="7" spans="1:7" ht="10.5" customHeight="1">
      <c r="A7" s="6" t="s">
        <v>4</v>
      </c>
      <c r="B7" s="8">
        <v>318282</v>
      </c>
      <c r="C7" s="42"/>
      <c r="G7" s="33"/>
    </row>
    <row r="8" spans="1:7" ht="10.5" customHeight="1">
      <c r="A8" s="6" t="s">
        <v>5</v>
      </c>
      <c r="B8" s="7" t="s">
        <v>28</v>
      </c>
      <c r="C8" s="42"/>
      <c r="G8" s="33"/>
    </row>
    <row r="9" spans="2:7" ht="10.5" customHeight="1">
      <c r="B9" s="9"/>
      <c r="G9" s="34"/>
    </row>
    <row r="10" spans="1:7" ht="10.5" customHeight="1">
      <c r="A10" s="1" t="s">
        <v>25</v>
      </c>
      <c r="B10" s="10">
        <v>189600</v>
      </c>
      <c r="C10" s="44"/>
      <c r="D10" s="11"/>
      <c r="G10" s="35"/>
    </row>
    <row r="11" spans="1:7" ht="10.5" customHeight="1">
      <c r="A11" s="1" t="s">
        <v>6</v>
      </c>
      <c r="B11" s="12">
        <v>12</v>
      </c>
      <c r="C11" s="44"/>
      <c r="D11" s="11"/>
      <c r="G11" s="35"/>
    </row>
    <row r="12" spans="1:7" ht="10.5" customHeight="1" thickBot="1">
      <c r="A12" s="1" t="s">
        <v>7</v>
      </c>
      <c r="B12" s="13">
        <f>B10/12</f>
        <v>15800</v>
      </c>
      <c r="C12" s="44"/>
      <c r="D12" s="11"/>
      <c r="G12" s="35"/>
    </row>
    <row r="13" ht="10.5" customHeight="1" thickTop="1">
      <c r="D13" s="14"/>
    </row>
    <row r="14" spans="1:4" ht="10.5" customHeight="1">
      <c r="A14" s="1" t="s">
        <v>8</v>
      </c>
      <c r="B14" s="10">
        <f>B16*12</f>
        <v>257906.64</v>
      </c>
      <c r="C14" s="43"/>
      <c r="D14" s="11"/>
    </row>
    <row r="15" spans="1:4" ht="10.5" customHeight="1">
      <c r="A15" s="1" t="s">
        <v>6</v>
      </c>
      <c r="B15" s="15">
        <v>12</v>
      </c>
      <c r="C15" s="45"/>
      <c r="D15" s="16"/>
    </row>
    <row r="16" spans="1:7" ht="10.5" customHeight="1" thickBot="1">
      <c r="A16" s="1" t="s">
        <v>9</v>
      </c>
      <c r="B16" s="51">
        <v>21492.22</v>
      </c>
      <c r="C16" s="46"/>
      <c r="D16" s="17"/>
      <c r="G16" s="33"/>
    </row>
    <row r="17" spans="4:9" ht="10.5" customHeight="1" thickTop="1">
      <c r="D17" s="18"/>
      <c r="I17" s="19"/>
    </row>
    <row r="18" spans="4:9" ht="10.5" customHeight="1">
      <c r="D18" s="20"/>
      <c r="F18" s="19" t="s">
        <v>15</v>
      </c>
      <c r="G18" s="36" t="s">
        <v>18</v>
      </c>
      <c r="H18" s="19" t="s">
        <v>17</v>
      </c>
      <c r="I18" s="19" t="s">
        <v>20</v>
      </c>
    </row>
    <row r="19" spans="1:9" ht="10.5" customHeight="1">
      <c r="A19" s="21" t="s">
        <v>16</v>
      </c>
      <c r="B19" s="22" t="s">
        <v>10</v>
      </c>
      <c r="C19" s="22" t="s">
        <v>13</v>
      </c>
      <c r="D19" s="23" t="s">
        <v>14</v>
      </c>
      <c r="E19" s="24" t="s">
        <v>22</v>
      </c>
      <c r="F19" s="24" t="s">
        <v>11</v>
      </c>
      <c r="G19" s="37" t="s">
        <v>19</v>
      </c>
      <c r="H19" s="24" t="s">
        <v>14</v>
      </c>
      <c r="I19" s="24" t="s">
        <v>21</v>
      </c>
    </row>
    <row r="20" spans="1:9" ht="10.5" customHeight="1">
      <c r="A20" s="21"/>
      <c r="B20" s="22"/>
      <c r="C20" s="47"/>
      <c r="D20" s="23"/>
      <c r="E20" s="24"/>
      <c r="F20" s="24"/>
      <c r="G20" s="37"/>
      <c r="H20" s="24"/>
      <c r="I20" s="24"/>
    </row>
    <row r="21" spans="1:9" s="30" customFormat="1" ht="10.5" customHeight="1">
      <c r="A21" s="7" t="s">
        <v>28</v>
      </c>
      <c r="B21" s="31" t="s">
        <v>31</v>
      </c>
      <c r="C21" s="48"/>
      <c r="D21" s="52">
        <v>5833.34</v>
      </c>
      <c r="E21" s="53">
        <v>0.2714</v>
      </c>
      <c r="F21" s="54" t="s">
        <v>23</v>
      </c>
      <c r="G21" s="52"/>
      <c r="H21" s="49">
        <f>IF(F21="YES",E21*G21,(IF(F21="NO",0)))</f>
        <v>0</v>
      </c>
      <c r="I21" s="50">
        <f>IF(F21="YES",IF(D21-H21&lt;=1,0,(IF(D21-H21&gt;1,D21-H21))),0)</f>
        <v>0</v>
      </c>
    </row>
    <row r="22" spans="1:9" s="30" customFormat="1" ht="10.5" customHeight="1">
      <c r="A22" s="7" t="s">
        <v>29</v>
      </c>
      <c r="B22" s="31" t="s">
        <v>32</v>
      </c>
      <c r="C22" s="48"/>
      <c r="D22" s="52">
        <v>4228.82</v>
      </c>
      <c r="E22" s="53">
        <v>0.1968</v>
      </c>
      <c r="F22" s="54" t="s">
        <v>23</v>
      </c>
      <c r="G22" s="52"/>
      <c r="H22" s="49">
        <f>IF(F22="YES",E22*G22,(IF(F22="NO",0)))</f>
        <v>0</v>
      </c>
      <c r="I22" s="50">
        <f>IF(F22="YES",IF(D22-H22&lt;=1,0,(IF(D22-H22&gt;1,D22-H22))),0)</f>
        <v>0</v>
      </c>
    </row>
    <row r="23" spans="1:9" s="30" customFormat="1" ht="10.5" customHeight="1">
      <c r="A23" s="7" t="s">
        <v>28</v>
      </c>
      <c r="B23" s="31" t="s">
        <v>31</v>
      </c>
      <c r="C23" s="48"/>
      <c r="D23" s="52">
        <v>8987.32</v>
      </c>
      <c r="E23" s="53">
        <v>0.3818</v>
      </c>
      <c r="F23" s="54" t="s">
        <v>23</v>
      </c>
      <c r="G23" s="52"/>
      <c r="H23" s="49">
        <f>IF(F23="YES",E23*G23,(IF(F23="NO",0)))</f>
        <v>0</v>
      </c>
      <c r="I23" s="50">
        <f>IF(F23="YES",IF(D23-H23&lt;=1,0,(IF(D23-H23&gt;1,D23-H23))),0)</f>
        <v>0</v>
      </c>
    </row>
    <row r="24" spans="1:9" s="30" customFormat="1" ht="9.75" customHeight="1">
      <c r="A24" s="7" t="s">
        <v>30</v>
      </c>
      <c r="B24" s="31" t="s">
        <v>33</v>
      </c>
      <c r="C24" s="48"/>
      <c r="D24" s="52">
        <v>2442.74</v>
      </c>
      <c r="E24" s="53">
        <v>0.15</v>
      </c>
      <c r="F24" s="54" t="s">
        <v>24</v>
      </c>
      <c r="G24" s="52">
        <f>B12</f>
        <v>15800</v>
      </c>
      <c r="H24" s="49">
        <f>IF(F24="YES",E24*G24,(IF(F24="NO",0)))</f>
        <v>2370</v>
      </c>
      <c r="I24" s="50">
        <f>IF(F24="YES",IF(D24-H24&lt;=1,0,(IF(D24-H24&gt;1,D24-H24))),0)</f>
        <v>72.73999999999978</v>
      </c>
    </row>
    <row r="25" spans="1:6" ht="10.5" customHeight="1">
      <c r="A25" s="1" t="s">
        <v>12</v>
      </c>
      <c r="B25" s="25"/>
      <c r="C25" s="38"/>
      <c r="D25" s="27">
        <f>SUM(D21:D24)</f>
        <v>21492.22</v>
      </c>
      <c r="E25" s="28">
        <f>SUM(E21:E24)</f>
        <v>0.9999999999999999</v>
      </c>
      <c r="F25" s="29"/>
    </row>
    <row r="26" spans="2:4" ht="10.5" customHeight="1">
      <c r="B26" s="25"/>
      <c r="C26" s="38"/>
      <c r="D26" s="26"/>
    </row>
    <row r="27" spans="2:4" ht="10.5" customHeight="1">
      <c r="B27" s="25"/>
      <c r="C27" s="38"/>
      <c r="D27" s="26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1" sqref="A11"/>
    </sheetView>
  </sheetViews>
  <sheetFormatPr defaultColWidth="76.8515625" defaultRowHeight="10.5" customHeight="1"/>
  <cols>
    <col min="1" max="1" width="33.57421875" style="1" bestFit="1" customWidth="1"/>
    <col min="2" max="2" width="28.140625" style="1" customWidth="1"/>
    <col min="3" max="3" width="10.140625" style="39" bestFit="1" customWidth="1"/>
    <col min="4" max="4" width="10.00390625" style="2" bestFit="1" customWidth="1"/>
    <col min="5" max="5" width="8.8515625" style="2" bestFit="1" customWidth="1"/>
    <col min="6" max="6" width="7.28125" style="2" bestFit="1" customWidth="1"/>
    <col min="7" max="7" width="11.28125" style="26" bestFit="1" customWidth="1"/>
    <col min="8" max="8" width="10.421875" style="2" customWidth="1"/>
    <col min="9" max="9" width="12.421875" style="2" bestFit="1" customWidth="1"/>
    <col min="10" max="16384" width="76.8515625" style="2" customWidth="1"/>
  </cols>
  <sheetData>
    <row r="1" spans="1:9" ht="13.5" customHeight="1">
      <c r="A1" s="55" t="s">
        <v>0</v>
      </c>
      <c r="B1" s="55"/>
      <c r="C1" s="56"/>
      <c r="D1" s="57"/>
      <c r="E1" s="57"/>
      <c r="F1" s="57"/>
      <c r="G1" s="58"/>
      <c r="H1" s="57"/>
      <c r="I1" s="57"/>
    </row>
    <row r="2" spans="1:9" ht="13.5" customHeight="1">
      <c r="A2" s="55" t="s">
        <v>1</v>
      </c>
      <c r="B2" s="59"/>
      <c r="C2" s="60"/>
      <c r="D2" s="57"/>
      <c r="E2" s="57"/>
      <c r="F2" s="61"/>
      <c r="G2" s="62"/>
      <c r="H2" s="57"/>
      <c r="I2" s="57"/>
    </row>
    <row r="3" spans="1:9" ht="13.5" customHeight="1">
      <c r="A3" s="59"/>
      <c r="B3" s="59"/>
      <c r="C3" s="60"/>
      <c r="D3" s="57"/>
      <c r="E3" s="57"/>
      <c r="F3" s="61"/>
      <c r="G3" s="62"/>
      <c r="H3" s="57"/>
      <c r="I3" s="57"/>
    </row>
    <row r="4" spans="1:9" ht="13.5" customHeight="1">
      <c r="A4" s="55" t="s">
        <v>2</v>
      </c>
      <c r="B4" s="63" t="s">
        <v>34</v>
      </c>
      <c r="C4" s="64"/>
      <c r="D4" s="57"/>
      <c r="E4" s="57"/>
      <c r="F4" s="61"/>
      <c r="G4" s="65"/>
      <c r="H4" s="57"/>
      <c r="I4" s="57"/>
    </row>
    <row r="5" spans="1:9" ht="13.5" customHeight="1">
      <c r="A5" s="66"/>
      <c r="B5" s="55"/>
      <c r="C5" s="56"/>
      <c r="D5" s="57"/>
      <c r="E5" s="57"/>
      <c r="F5" s="57"/>
      <c r="G5" s="58"/>
      <c r="H5" s="57"/>
      <c r="I5" s="57"/>
    </row>
    <row r="6" spans="1:9" ht="13.5" customHeight="1">
      <c r="A6" s="66" t="s">
        <v>3</v>
      </c>
      <c r="B6" s="67"/>
      <c r="C6" s="68"/>
      <c r="D6" s="57"/>
      <c r="E6" s="57"/>
      <c r="F6" s="57"/>
      <c r="G6" s="65"/>
      <c r="H6" s="57"/>
      <c r="I6" s="57"/>
    </row>
    <row r="7" spans="1:9" ht="13.5" customHeight="1">
      <c r="A7" s="66" t="s">
        <v>4</v>
      </c>
      <c r="B7" s="69"/>
      <c r="C7" s="68"/>
      <c r="D7" s="57"/>
      <c r="E7" s="57"/>
      <c r="F7" s="57"/>
      <c r="G7" s="65"/>
      <c r="H7" s="57"/>
      <c r="I7" s="57"/>
    </row>
    <row r="8" spans="1:9" ht="13.5" customHeight="1">
      <c r="A8" s="66" t="s">
        <v>5</v>
      </c>
      <c r="B8" s="67"/>
      <c r="C8" s="68"/>
      <c r="D8" s="57"/>
      <c r="E8" s="57"/>
      <c r="F8" s="57"/>
      <c r="G8" s="65"/>
      <c r="H8" s="57"/>
      <c r="I8" s="57"/>
    </row>
    <row r="9" spans="1:9" ht="13.5" customHeight="1">
      <c r="A9" s="55"/>
      <c r="B9" s="70"/>
      <c r="C9" s="56"/>
      <c r="D9" s="57"/>
      <c r="E9" s="57"/>
      <c r="F9" s="57"/>
      <c r="G9" s="71"/>
      <c r="H9" s="57"/>
      <c r="I9" s="57"/>
    </row>
    <row r="10" spans="1:9" ht="13.5" customHeight="1">
      <c r="A10" s="55" t="s">
        <v>35</v>
      </c>
      <c r="B10" s="72">
        <v>212100</v>
      </c>
      <c r="C10" s="73"/>
      <c r="D10" s="74"/>
      <c r="E10" s="57"/>
      <c r="F10" s="57"/>
      <c r="G10" s="75"/>
      <c r="H10" s="57"/>
      <c r="I10" s="57"/>
    </row>
    <row r="11" spans="1:9" ht="13.5" customHeight="1">
      <c r="A11" s="55" t="s">
        <v>6</v>
      </c>
      <c r="B11" s="76">
        <v>12</v>
      </c>
      <c r="C11" s="73"/>
      <c r="D11" s="74"/>
      <c r="E11" s="57"/>
      <c r="F11" s="57"/>
      <c r="G11" s="75"/>
      <c r="H11" s="57"/>
      <c r="I11" s="57"/>
    </row>
    <row r="12" spans="1:9" ht="13.5" customHeight="1" thickBot="1">
      <c r="A12" s="55" t="s">
        <v>7</v>
      </c>
      <c r="B12" s="77">
        <f>B10/12</f>
        <v>17675</v>
      </c>
      <c r="C12" s="73"/>
      <c r="D12" s="74"/>
      <c r="E12" s="57"/>
      <c r="F12" s="57"/>
      <c r="G12" s="75"/>
      <c r="H12" s="57"/>
      <c r="I12" s="57"/>
    </row>
    <row r="13" spans="1:9" ht="13.5" customHeight="1" thickTop="1">
      <c r="A13" s="55"/>
      <c r="B13" s="55"/>
      <c r="C13" s="56"/>
      <c r="D13" s="78"/>
      <c r="E13" s="57"/>
      <c r="F13" s="57"/>
      <c r="G13" s="58"/>
      <c r="H13" s="57"/>
      <c r="I13" s="57"/>
    </row>
    <row r="14" spans="1:9" ht="13.5" customHeight="1">
      <c r="A14" s="55" t="s">
        <v>8</v>
      </c>
      <c r="B14" s="72">
        <v>0</v>
      </c>
      <c r="C14" s="79"/>
      <c r="D14" s="74"/>
      <c r="E14" s="57"/>
      <c r="F14" s="57"/>
      <c r="G14" s="58"/>
      <c r="H14" s="57"/>
      <c r="I14" s="57"/>
    </row>
    <row r="15" spans="1:9" ht="13.5" customHeight="1">
      <c r="A15" s="55" t="s">
        <v>6</v>
      </c>
      <c r="B15" s="80">
        <v>12</v>
      </c>
      <c r="C15" s="81"/>
      <c r="D15" s="82"/>
      <c r="E15" s="57"/>
      <c r="F15" s="57"/>
      <c r="G15" s="58"/>
      <c r="H15" s="57"/>
      <c r="I15" s="57"/>
    </row>
    <row r="16" spans="1:9" ht="13.5" customHeight="1" thickBot="1">
      <c r="A16" s="55" t="s">
        <v>9</v>
      </c>
      <c r="B16" s="83">
        <f>B14/12</f>
        <v>0</v>
      </c>
      <c r="C16" s="84"/>
      <c r="D16" s="85"/>
      <c r="E16" s="57"/>
      <c r="F16" s="57"/>
      <c r="G16" s="65"/>
      <c r="H16" s="57"/>
      <c r="I16" s="57"/>
    </row>
    <row r="17" spans="1:9" ht="13.5" customHeight="1" thickTop="1">
      <c r="A17" s="55"/>
      <c r="B17" s="55"/>
      <c r="C17" s="56"/>
      <c r="D17" s="86"/>
      <c r="E17" s="57"/>
      <c r="F17" s="57"/>
      <c r="G17" s="58"/>
      <c r="H17" s="57"/>
      <c r="I17" s="87"/>
    </row>
    <row r="18" spans="1:9" ht="13.5" customHeight="1">
      <c r="A18" s="55"/>
      <c r="B18" s="55"/>
      <c r="C18" s="56"/>
      <c r="D18" s="88"/>
      <c r="E18" s="57"/>
      <c r="F18" s="87" t="s">
        <v>15</v>
      </c>
      <c r="G18" s="89" t="s">
        <v>18</v>
      </c>
      <c r="H18" s="87" t="s">
        <v>17</v>
      </c>
      <c r="I18" s="87" t="s">
        <v>20</v>
      </c>
    </row>
    <row r="19" spans="1:9" ht="13.5" customHeight="1">
      <c r="A19" s="90" t="s">
        <v>16</v>
      </c>
      <c r="B19" s="91" t="s">
        <v>10</v>
      </c>
      <c r="C19" s="91" t="s">
        <v>13</v>
      </c>
      <c r="D19" s="92" t="s">
        <v>14</v>
      </c>
      <c r="E19" s="93" t="s">
        <v>22</v>
      </c>
      <c r="F19" s="93" t="s">
        <v>11</v>
      </c>
      <c r="G19" s="94" t="s">
        <v>19</v>
      </c>
      <c r="H19" s="93" t="s">
        <v>14</v>
      </c>
      <c r="I19" s="93" t="s">
        <v>21</v>
      </c>
    </row>
    <row r="20" spans="1:9" ht="13.5" customHeight="1">
      <c r="A20" s="90"/>
      <c r="B20" s="91"/>
      <c r="C20" s="95"/>
      <c r="D20" s="92"/>
      <c r="E20" s="93"/>
      <c r="F20" s="93"/>
      <c r="G20" s="94"/>
      <c r="H20" s="93"/>
      <c r="I20" s="93"/>
    </row>
    <row r="21" spans="1:9" s="30" customFormat="1" ht="13.5" customHeight="1">
      <c r="A21" s="67"/>
      <c r="B21" s="96"/>
      <c r="C21" s="97"/>
      <c r="D21" s="98">
        <v>0</v>
      </c>
      <c r="E21" s="99">
        <v>0</v>
      </c>
      <c r="F21" s="100" t="s">
        <v>23</v>
      </c>
      <c r="G21" s="98"/>
      <c r="H21" s="101">
        <f>IF(F21="YES",E21*G21,(IF(F21="NO",0)))</f>
        <v>0</v>
      </c>
      <c r="I21" s="102">
        <f>IF(F21="YES",IF(D21-H21&lt;=1,0,(IF(D21-H21&gt;1,D21-H21))),0)</f>
        <v>0</v>
      </c>
    </row>
    <row r="22" spans="1:9" s="30" customFormat="1" ht="13.5" customHeight="1">
      <c r="A22" s="67"/>
      <c r="B22" s="96"/>
      <c r="C22" s="97"/>
      <c r="D22" s="98">
        <v>0</v>
      </c>
      <c r="E22" s="99">
        <v>0</v>
      </c>
      <c r="F22" s="100" t="s">
        <v>23</v>
      </c>
      <c r="G22" s="98"/>
      <c r="H22" s="101">
        <f>IF(F22="YES",E22*G22,(IF(F22="NO",0)))</f>
        <v>0</v>
      </c>
      <c r="I22" s="102">
        <f>IF(F22="YES",IF(D22-H22&lt;=1,0,(IF(D22-H22&gt;1,D22-H22))),0)</f>
        <v>0</v>
      </c>
    </row>
    <row r="23" spans="1:9" s="30" customFormat="1" ht="13.5" customHeight="1">
      <c r="A23" s="67"/>
      <c r="B23" s="96"/>
      <c r="C23" s="97"/>
      <c r="D23" s="98">
        <v>0</v>
      </c>
      <c r="E23" s="99">
        <v>0</v>
      </c>
      <c r="F23" s="100" t="s">
        <v>23</v>
      </c>
      <c r="G23" s="98"/>
      <c r="H23" s="101">
        <f>IF(F23="YES",E23*G23,(IF(F23="NO",0)))</f>
        <v>0</v>
      </c>
      <c r="I23" s="102">
        <f>IF(F23="YES",IF(D23-H23&lt;=1,0,(IF(D23-H23&gt;1,D23-H23))),0)</f>
        <v>0</v>
      </c>
    </row>
    <row r="24" spans="1:9" ht="13.5" customHeight="1">
      <c r="A24" s="67"/>
      <c r="B24" s="96"/>
      <c r="C24" s="97"/>
      <c r="D24" s="98">
        <v>0</v>
      </c>
      <c r="E24" s="99">
        <v>0</v>
      </c>
      <c r="F24" s="100" t="s">
        <v>24</v>
      </c>
      <c r="G24" s="98">
        <f>B12</f>
        <v>17675</v>
      </c>
      <c r="H24" s="101">
        <f>IF(F24="YES",E24*G24,(IF(F24="NO",0)))</f>
        <v>0</v>
      </c>
      <c r="I24" s="102">
        <f>IF(F24="YES",IF(D24-H24&lt;=1,0,(IF(D24-H24&gt;1,D24-H24))),0)</f>
        <v>0</v>
      </c>
    </row>
    <row r="25" spans="1:9" ht="13.5" customHeight="1">
      <c r="A25" s="55" t="s">
        <v>12</v>
      </c>
      <c r="B25" s="103"/>
      <c r="C25" s="104"/>
      <c r="D25" s="105">
        <f>SUM(D21:D24)</f>
        <v>0</v>
      </c>
      <c r="E25" s="106">
        <f>SUM(E21:E24)</f>
        <v>0</v>
      </c>
      <c r="F25" s="107"/>
      <c r="G25" s="58"/>
      <c r="H25" s="57"/>
      <c r="I25" s="57"/>
    </row>
    <row r="26" spans="2:4" ht="10.5" customHeight="1">
      <c r="B26" s="25"/>
      <c r="C26" s="38"/>
      <c r="D26" s="26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Paul</dc:creator>
  <cp:keywords/>
  <dc:description/>
  <cp:lastModifiedBy>Williams, Cynthia D</cp:lastModifiedBy>
  <cp:lastPrinted>2013-10-11T12:15:39Z</cp:lastPrinted>
  <dcterms:created xsi:type="dcterms:W3CDTF">2007-03-08T21:24:55Z</dcterms:created>
  <dcterms:modified xsi:type="dcterms:W3CDTF">2023-10-18T19:43:11Z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