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5" yWindow="105" windowWidth="11415" windowHeight="7725" activeTab="0"/>
  </bookViews>
  <sheets>
    <sheet name="Sheet 1" sheetId="1" r:id="rId1"/>
  </sheets>
  <definedNames/>
  <calcPr fullCalcOnLoad="1"/>
</workbook>
</file>

<file path=xl/sharedStrings.xml><?xml version="1.0" encoding="utf-8"?>
<sst xmlns="http://schemas.openxmlformats.org/spreadsheetml/2006/main" count="118" uniqueCount="104">
  <si>
    <t>START UP BUDGET</t>
  </si>
  <si>
    <t>COST PER UNIT</t>
  </si>
  <si>
    <t>UNITS</t>
  </si>
  <si>
    <t>TOTAL COST</t>
  </si>
  <si>
    <t>Total</t>
  </si>
  <si>
    <t>FIXED STUDY BUDGET</t>
  </si>
  <si>
    <t>Record Storage</t>
  </si>
  <si>
    <t>PER SUBJECT BUDGET</t>
  </si>
  <si>
    <t>Procedure\Labs</t>
  </si>
  <si>
    <t>Visit 1</t>
  </si>
  <si>
    <t>Visit 2</t>
  </si>
  <si>
    <t>Visit 3</t>
  </si>
  <si>
    <t>Screen</t>
  </si>
  <si>
    <t>Patient Reimbursement</t>
  </si>
  <si>
    <t>STUDY BUDGET</t>
  </si>
  <si>
    <t>Per Subject</t>
  </si>
  <si>
    <t xml:space="preserve">TOTAL </t>
  </si>
  <si>
    <t>Total Per Subject</t>
  </si>
  <si>
    <t>Start up Costs</t>
  </si>
  <si>
    <t>Fixed Costs</t>
  </si>
  <si>
    <t>Subtotal</t>
  </si>
  <si>
    <t>GRAND TOTAL</t>
  </si>
  <si>
    <t>Physical Examination</t>
  </si>
  <si>
    <t>Medical/Interval History</t>
  </si>
  <si>
    <t>Investigator fee</t>
  </si>
  <si>
    <t>IRB FEE</t>
  </si>
  <si>
    <t>CRO Administrative Charge 10-20%</t>
  </si>
  <si>
    <t>Research Nurse (visit, hr)</t>
  </si>
  <si>
    <t>IRB Submission/Regulatory Doc Prep</t>
  </si>
  <si>
    <t>Research Unit Room Charge</t>
  </si>
  <si>
    <t>Urine Preg Test</t>
  </si>
  <si>
    <t>2 Hr Sustacal</t>
  </si>
  <si>
    <t>AE's</t>
  </si>
  <si>
    <t>Con Meds</t>
  </si>
  <si>
    <t>Pharmacy fee</t>
  </si>
  <si>
    <t>Vital Signs</t>
  </si>
  <si>
    <t>CRF Transcription</t>
  </si>
  <si>
    <t>Inclusion/Exclusion</t>
  </si>
  <si>
    <t>Informed consent</t>
  </si>
  <si>
    <t>PK Day</t>
  </si>
  <si>
    <t>24 Hr</t>
  </si>
  <si>
    <t>Brief Physical</t>
  </si>
  <si>
    <t>Lab Specimen</t>
  </si>
  <si>
    <t>PK Sampling</t>
  </si>
  <si>
    <t>Principal Investigator:</t>
  </si>
  <si>
    <t>Study Coordinator:</t>
  </si>
  <si>
    <t>IRB Number:</t>
  </si>
  <si>
    <t>Sponsor:</t>
  </si>
  <si>
    <t># Ppts</t>
  </si>
  <si>
    <t>*</t>
  </si>
  <si>
    <t>UT OVERHEAD 20%</t>
  </si>
  <si>
    <t>Investigator Protocol Review</t>
  </si>
  <si>
    <t>per patient</t>
  </si>
  <si>
    <t>IRB Fee</t>
  </si>
  <si>
    <t>*****SAMPLE BUDGET*****</t>
  </si>
  <si>
    <t>(PASS THROUGH)</t>
  </si>
  <si>
    <t>901-448-3126</t>
  </si>
  <si>
    <t>BUDGET PROPOSAL - SAMPLE</t>
  </si>
  <si>
    <t>To be invoiced/pass through</t>
  </si>
  <si>
    <t>STUDY TOTAL</t>
  </si>
  <si>
    <t>*Note: Startup Charges are nonrefundable</t>
  </si>
  <si>
    <t>Study Close-Out ($50 per Hour)</t>
  </si>
  <si>
    <t>IRB Annual Renewal (per submission $250)</t>
  </si>
  <si>
    <t>Chart Request (per chart $25)</t>
  </si>
  <si>
    <t>Sponsor Audit (coordinator time billed at $50 per hour)</t>
  </si>
  <si>
    <t>Monitoring Visit (per day $200) based on coordinator time spent with monitor of 3 hours or less per day</t>
  </si>
  <si>
    <t>FDA Audit (coordinator time billed at $50 per hour)</t>
  </si>
  <si>
    <t>Amendment Submission (per submission $750)</t>
  </si>
  <si>
    <t>Administrative Letter or Clarification Submission (per submission $350)</t>
  </si>
  <si>
    <t>Investigation Pharmacy fee</t>
  </si>
  <si>
    <t>Variable Costs-billable as they occur</t>
  </si>
  <si>
    <t>when do storage costs begin?</t>
  </si>
  <si>
    <t>IND Safety Report (per occurrence $75) after first 10 IND's</t>
  </si>
  <si>
    <t>Additional Advertising (per submission $200) plus cost pass-through</t>
  </si>
  <si>
    <t>Advertising (irb prep/sbumission plus ad process)</t>
  </si>
  <si>
    <t>includes days traveling</t>
  </si>
  <si>
    <t>Site Feasibility Visit</t>
  </si>
  <si>
    <t xml:space="preserve">Contract language should specify that payments are for obtaining either data that exists through standard of care or data that is generated separately through research-initiated acitivities or procedures.  The payment for the data may be the same, regardless of the origin of the data  OR the payment for the data may be the same with an additional payment (usually this is then a pass through) to cover the cost of the research-inititated activities or procedures. </t>
  </si>
  <si>
    <t>Investigator at Inv. Meeting ($750 per day)</t>
  </si>
  <si>
    <t>Coordinator at Inv.Meeting ($400 per day)</t>
  </si>
  <si>
    <t xml:space="preserve">Record Storage $30 per year per box </t>
  </si>
  <si>
    <t>Study Initiation Visit ($50 per Hour)</t>
  </si>
  <si>
    <t>Monitoring visits (estimated number of visits)</t>
  </si>
  <si>
    <t>if monitoring visits exceed this number, then charge for them separately</t>
  </si>
  <si>
    <t>you could absorb this cost in Mornitoring Visits</t>
  </si>
  <si>
    <t>IND Submissions (first 6)</t>
  </si>
  <si>
    <t>IRB Annual renewal (estimate 4 years)</t>
  </si>
  <si>
    <t>Screen Failures (first 8)</t>
  </si>
  <si>
    <t>This is for onset ads, addtitional ads would be billed separately.</t>
  </si>
  <si>
    <t>based on a 3 hrs coord time with one hour of prep time</t>
  </si>
  <si>
    <t>if more than 4 years, bill for additional years at the going rate at that time</t>
  </si>
  <si>
    <t>if more than 8 screen failures, bill for additonal</t>
  </si>
  <si>
    <t>record storage is likely better billed by the box at the end of the trial</t>
  </si>
  <si>
    <t>SAE (per occurrence $500) after first 3 SAE's</t>
  </si>
  <si>
    <t>SAE Submissions estimated</t>
  </si>
  <si>
    <t>if more than 3 SAE's, bill for additonal</t>
  </si>
  <si>
    <t>after 6 IND reports, bill for each additional</t>
  </si>
  <si>
    <t>includes cost of chart requests, prep for visit and visit follow-up</t>
  </si>
  <si>
    <t>Screen Failure (per occurrence $250 ) after first 8</t>
  </si>
  <si>
    <t>Title:</t>
  </si>
  <si>
    <r>
      <t xml:space="preserve">CLINICAL TRIALS SPONSOR STUDY BUDGET </t>
    </r>
    <r>
      <rPr>
        <b/>
        <i/>
        <sz val="18"/>
        <rFont val="Geneva"/>
        <family val="0"/>
      </rPr>
      <t>TEMPLATE</t>
    </r>
    <r>
      <rPr>
        <b/>
        <i/>
        <sz val="14"/>
        <rFont val="Geneva"/>
        <family val="0"/>
      </rPr>
      <t>/ 2006</t>
    </r>
  </si>
  <si>
    <t xml:space="preserve">Note to PI/Coordinator - the below costs are examples.  Your budget should reflect what is needed for your particular study. </t>
  </si>
  <si>
    <t>UTHSC, Clinical Trials</t>
  </si>
  <si>
    <t>University of Tennessee Health Science Center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</si>
</sst>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quot;$&quot;#,##0.0_);[Red]\(&quot;$&quot;#,##0.0\)"/>
  </numFmts>
  <fonts count="47">
    <font>
      <sz val="10"/>
      <name val="Geneva"/>
      <family val="0"/>
    </font>
    <font>
      <b/>
      <sz val="10"/>
      <name val="Geneva"/>
      <family val="0"/>
    </font>
    <font>
      <i/>
      <sz val="10"/>
      <name val="Geneva"/>
      <family val="0"/>
    </font>
    <font>
      <b/>
      <i/>
      <sz val="10"/>
      <name val="Geneva"/>
      <family val="0"/>
    </font>
    <font>
      <b/>
      <i/>
      <sz val="14"/>
      <name val="Geneva"/>
      <family val="0"/>
    </font>
    <font>
      <u val="single"/>
      <sz val="10"/>
      <name val="Geneva"/>
      <family val="0"/>
    </font>
    <font>
      <u val="single"/>
      <sz val="8"/>
      <color indexed="12"/>
      <name val="Geneva"/>
      <family val="0"/>
    </font>
    <font>
      <u val="single"/>
      <sz val="8"/>
      <color indexed="36"/>
      <name val="Geneva"/>
      <family val="0"/>
    </font>
    <font>
      <b/>
      <i/>
      <sz val="18"/>
      <name val="Geneva"/>
      <family val="0"/>
    </font>
    <font>
      <b/>
      <sz val="12"/>
      <name val="Geneva"/>
      <family val="0"/>
    </font>
    <font>
      <b/>
      <sz val="16"/>
      <name val="Geneva"/>
      <family val="0"/>
    </font>
    <font>
      <sz val="12"/>
      <name val="Geneva"/>
      <family val="0"/>
    </font>
    <font>
      <b/>
      <sz val="11"/>
      <name val="Geneva"/>
      <family val="0"/>
    </font>
    <font>
      <sz val="10"/>
      <color indexed="50"/>
      <name val="Genev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double"/>
    </border>
    <border>
      <left style="thin"/>
      <right style="thin"/>
      <top style="double"/>
      <bottom style="double"/>
    </border>
    <border>
      <left>
        <color indexed="63"/>
      </left>
      <right>
        <color indexed="63"/>
      </right>
      <top style="thin"/>
      <bottom style="thin"/>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3" fontId="0" fillId="0" borderId="0" xfId="0" applyNumberFormat="1" applyAlignment="1">
      <alignment/>
    </xf>
    <xf numFmtId="0" fontId="0" fillId="0" borderId="13" xfId="0" applyBorder="1" applyAlignment="1">
      <alignment/>
    </xf>
    <xf numFmtId="3" fontId="0" fillId="0" borderId="0" xfId="0" applyNumberFormat="1" applyBorder="1" applyAlignment="1">
      <alignment/>
    </xf>
    <xf numFmtId="3" fontId="1" fillId="0" borderId="0" xfId="0" applyNumberFormat="1" applyFont="1" applyAlignment="1">
      <alignment/>
    </xf>
    <xf numFmtId="0" fontId="1"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15" xfId="0" applyFill="1" applyBorder="1" applyAlignment="1">
      <alignment/>
    </xf>
    <xf numFmtId="0" fontId="0" fillId="0" borderId="0" xfId="0" applyFill="1" applyBorder="1" applyAlignment="1">
      <alignment/>
    </xf>
    <xf numFmtId="6" fontId="0" fillId="0" borderId="0" xfId="0" applyNumberFormat="1" applyAlignment="1">
      <alignment/>
    </xf>
    <xf numFmtId="0" fontId="0" fillId="0" borderId="16" xfId="0" applyFill="1" applyBorder="1" applyAlignment="1">
      <alignment/>
    </xf>
    <xf numFmtId="0" fontId="0" fillId="0" borderId="11" xfId="0" applyFill="1" applyBorder="1" applyAlignment="1">
      <alignment/>
    </xf>
    <xf numFmtId="6" fontId="0" fillId="0" borderId="0" xfId="0" applyNumberFormat="1" applyFill="1" applyBorder="1" applyAlignment="1">
      <alignment/>
    </xf>
    <xf numFmtId="0" fontId="0" fillId="0" borderId="16" xfId="0" applyBorder="1" applyAlignment="1">
      <alignment/>
    </xf>
    <xf numFmtId="0" fontId="0" fillId="0" borderId="0" xfId="0" applyAlignment="1">
      <alignment horizontal="right"/>
    </xf>
    <xf numFmtId="0" fontId="0" fillId="0" borderId="0" xfId="0" applyAlignment="1">
      <alignment wrapText="1"/>
    </xf>
    <xf numFmtId="3" fontId="5" fillId="0" borderId="0" xfId="0" applyNumberFormat="1" applyFont="1" applyAlignment="1">
      <alignment/>
    </xf>
    <xf numFmtId="0" fontId="4" fillId="0" borderId="0" xfId="0" applyFont="1" applyBorder="1" applyAlignment="1">
      <alignment horizontal="center"/>
    </xf>
    <xf numFmtId="0" fontId="3" fillId="0" borderId="0" xfId="0" applyFont="1" applyAlignment="1">
      <alignment/>
    </xf>
    <xf numFmtId="0" fontId="2"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Alignment="1">
      <alignment horizontal="center"/>
    </xf>
    <xf numFmtId="0" fontId="1" fillId="33" borderId="12" xfId="0"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0" xfId="0" applyFill="1" applyAlignment="1">
      <alignment/>
    </xf>
    <xf numFmtId="0" fontId="1" fillId="33" borderId="19" xfId="0" applyFont="1" applyFill="1" applyBorder="1" applyAlignment="1">
      <alignment/>
    </xf>
    <xf numFmtId="0" fontId="0" fillId="33" borderId="10" xfId="0" applyFill="1" applyBorder="1" applyAlignment="1">
      <alignment/>
    </xf>
    <xf numFmtId="0" fontId="1" fillId="0" borderId="10" xfId="0" applyFont="1" applyBorder="1" applyAlignment="1">
      <alignment/>
    </xf>
    <xf numFmtId="0" fontId="1" fillId="0" borderId="20" xfId="0" applyFont="1" applyBorder="1" applyAlignment="1">
      <alignment/>
    </xf>
    <xf numFmtId="0" fontId="0" fillId="0" borderId="20" xfId="0" applyBorder="1" applyAlignment="1">
      <alignment/>
    </xf>
    <xf numFmtId="2" fontId="2" fillId="0" borderId="0" xfId="0" applyNumberFormat="1" applyFont="1" applyAlignment="1">
      <alignment/>
    </xf>
    <xf numFmtId="2" fontId="0" fillId="0" borderId="0" xfId="0" applyNumberFormat="1" applyBorder="1" applyAlignment="1">
      <alignment/>
    </xf>
    <xf numFmtId="4" fontId="0" fillId="0" borderId="0" xfId="0" applyNumberFormat="1" applyBorder="1" applyAlignment="1">
      <alignment/>
    </xf>
    <xf numFmtId="3" fontId="0" fillId="0" borderId="0" xfId="0" applyNumberFormat="1" applyFont="1" applyAlignment="1">
      <alignment/>
    </xf>
    <xf numFmtId="0" fontId="9" fillId="0" borderId="0" xfId="0" applyFont="1" applyAlignment="1">
      <alignment/>
    </xf>
    <xf numFmtId="3" fontId="0" fillId="0" borderId="21" xfId="0" applyNumberFormat="1" applyBorder="1" applyAlignment="1">
      <alignment/>
    </xf>
    <xf numFmtId="0" fontId="3" fillId="0" borderId="0" xfId="0" applyFont="1" applyAlignment="1">
      <alignment wrapText="1"/>
    </xf>
    <xf numFmtId="0" fontId="0" fillId="0" borderId="11" xfId="0" applyNumberFormat="1" applyBorder="1" applyAlignment="1">
      <alignment/>
    </xf>
    <xf numFmtId="40" fontId="0" fillId="0" borderId="0" xfId="42" applyFont="1" applyAlignment="1">
      <alignment/>
    </xf>
    <xf numFmtId="0" fontId="10" fillId="0" borderId="0" xfId="0" applyFont="1" applyAlignment="1">
      <alignment/>
    </xf>
    <xf numFmtId="38" fontId="0" fillId="0" borderId="0" xfId="42" applyNumberFormat="1" applyFont="1" applyFill="1" applyBorder="1" applyAlignment="1">
      <alignment/>
    </xf>
    <xf numFmtId="0" fontId="0" fillId="33" borderId="22" xfId="0" applyFill="1" applyBorder="1" applyAlignment="1">
      <alignment/>
    </xf>
    <xf numFmtId="0" fontId="0" fillId="33" borderId="20" xfId="0" applyFill="1" applyBorder="1" applyAlignment="1">
      <alignment/>
    </xf>
    <xf numFmtId="38" fontId="1" fillId="33" borderId="22" xfId="42" applyNumberFormat="1" applyFont="1" applyFill="1" applyBorder="1" applyAlignment="1">
      <alignment/>
    </xf>
    <xf numFmtId="3" fontId="1" fillId="33" borderId="20" xfId="0" applyNumberFormat="1" applyFont="1" applyFill="1" applyBorder="1" applyAlignment="1">
      <alignment/>
    </xf>
    <xf numFmtId="0" fontId="1" fillId="0" borderId="20" xfId="0" applyFont="1" applyFill="1" applyBorder="1" applyAlignment="1">
      <alignment/>
    </xf>
    <xf numFmtId="38" fontId="1" fillId="0" borderId="20" xfId="42" applyNumberFormat="1" applyFont="1" applyFill="1" applyBorder="1" applyAlignment="1">
      <alignment/>
    </xf>
    <xf numFmtId="40" fontId="11" fillId="0" borderId="23" xfId="42" applyFont="1" applyBorder="1" applyAlignment="1">
      <alignment/>
    </xf>
    <xf numFmtId="0" fontId="11" fillId="0" borderId="21" xfId="0" applyFont="1" applyBorder="1" applyAlignment="1">
      <alignment/>
    </xf>
    <xf numFmtId="3" fontId="9" fillId="0" borderId="24" xfId="0" applyNumberFormat="1" applyFont="1" applyBorder="1" applyAlignment="1">
      <alignment/>
    </xf>
    <xf numFmtId="0" fontId="12" fillId="33" borderId="0" xfId="0" applyFont="1" applyFill="1" applyAlignment="1">
      <alignment/>
    </xf>
    <xf numFmtId="0" fontId="13" fillId="0" borderId="0" xfId="0" applyFont="1" applyAlignment="1">
      <alignment wrapText="1"/>
    </xf>
    <xf numFmtId="6" fontId="9" fillId="0" borderId="25" xfId="44"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4"/>
  <sheetViews>
    <sheetView tabSelected="1" zoomScale="80" zoomScaleNormal="80" zoomScalePageLayoutView="0" workbookViewId="0" topLeftCell="A1">
      <selection activeCell="A1" sqref="A1"/>
    </sheetView>
  </sheetViews>
  <sheetFormatPr defaultColWidth="11.375" defaultRowHeight="12.75"/>
  <cols>
    <col min="1" max="1" width="42.375" style="0" customWidth="1"/>
    <col min="2" max="2" width="15.375" style="0" customWidth="1"/>
    <col min="3" max="3" width="8.00390625" style="0" customWidth="1"/>
    <col min="4" max="4" width="12.875" style="0" customWidth="1"/>
    <col min="5" max="5" width="7.25390625" style="0" customWidth="1"/>
    <col min="6" max="6" width="9.75390625" style="0" customWidth="1"/>
    <col min="7" max="7" width="11.00390625" style="0" customWidth="1"/>
    <col min="8" max="8" width="34.25390625" style="0" customWidth="1"/>
    <col min="9" max="11" width="7.25390625" style="0" customWidth="1"/>
    <col min="12" max="12" width="4.25390625" style="0" customWidth="1"/>
  </cols>
  <sheetData>
    <row r="1" spans="1:8" ht="24" thickBot="1">
      <c r="A1" s="26" t="s">
        <v>100</v>
      </c>
      <c r="B1" s="27"/>
      <c r="C1" s="28"/>
      <c r="D1" s="29"/>
      <c r="E1" s="25"/>
      <c r="F1" s="25"/>
      <c r="G1" s="25"/>
      <c r="H1" s="23" t="s">
        <v>54</v>
      </c>
    </row>
    <row r="2" spans="1:8" ht="63" customHeight="1">
      <c r="A2" s="24" t="s">
        <v>103</v>
      </c>
      <c r="B2" s="23"/>
      <c r="E2" s="25"/>
      <c r="F2" s="25"/>
      <c r="G2" s="25"/>
      <c r="H2" s="47" t="s">
        <v>101</v>
      </c>
    </row>
    <row r="3" spans="2:8" ht="18.75">
      <c r="B3" s="23"/>
      <c r="H3" s="24" t="s">
        <v>102</v>
      </c>
    </row>
    <row r="4" spans="2:8" ht="18.75">
      <c r="B4" s="23"/>
      <c r="D4" s="24"/>
      <c r="H4" s="24" t="s">
        <v>56</v>
      </c>
    </row>
    <row r="5" ht="20.25">
      <c r="B5" s="50" t="s">
        <v>57</v>
      </c>
    </row>
    <row r="6" spans="1:8" ht="12.75">
      <c r="A6" s="20" t="s">
        <v>44</v>
      </c>
      <c r="H6" s="47"/>
    </row>
    <row r="7" ht="12.75">
      <c r="A7" s="20" t="s">
        <v>45</v>
      </c>
    </row>
    <row r="8" ht="12.75">
      <c r="A8" s="20" t="s">
        <v>47</v>
      </c>
    </row>
    <row r="9" ht="12.75">
      <c r="A9" s="20" t="s">
        <v>99</v>
      </c>
    </row>
    <row r="10" ht="12.75">
      <c r="A10" s="20" t="s">
        <v>46</v>
      </c>
    </row>
    <row r="11" ht="12.75">
      <c r="A11" s="20"/>
    </row>
    <row r="12" spans="1:4" ht="13.5" thickBot="1">
      <c r="A12" s="36" t="s">
        <v>0</v>
      </c>
      <c r="B12" s="32" t="s">
        <v>1</v>
      </c>
      <c r="C12" s="32" t="s">
        <v>2</v>
      </c>
      <c r="D12" s="32" t="s">
        <v>3</v>
      </c>
    </row>
    <row r="13" spans="1:4" ht="13.5" thickTop="1">
      <c r="A13" s="33" t="s">
        <v>51</v>
      </c>
      <c r="B13" s="34">
        <v>750</v>
      </c>
      <c r="C13" s="33">
        <v>1</v>
      </c>
      <c r="D13" s="33">
        <f aca="true" t="shared" si="0" ref="D13:D18">B13*C13</f>
        <v>750</v>
      </c>
    </row>
    <row r="14" spans="1:4" ht="12.75">
      <c r="A14" s="33" t="s">
        <v>76</v>
      </c>
      <c r="B14" s="37">
        <v>400</v>
      </c>
      <c r="C14" s="33">
        <v>1</v>
      </c>
      <c r="D14" s="33">
        <f t="shared" si="0"/>
        <v>400</v>
      </c>
    </row>
    <row r="15" spans="1:6" ht="12.75">
      <c r="A15" s="33" t="s">
        <v>78</v>
      </c>
      <c r="B15" s="33">
        <v>750</v>
      </c>
      <c r="C15" s="33">
        <v>2</v>
      </c>
      <c r="D15" s="33">
        <f t="shared" si="0"/>
        <v>1500</v>
      </c>
      <c r="F15" t="s">
        <v>75</v>
      </c>
    </row>
    <row r="16" spans="1:6" ht="12.75">
      <c r="A16" s="33" t="s">
        <v>79</v>
      </c>
      <c r="B16" s="33">
        <v>400</v>
      </c>
      <c r="C16" s="33">
        <v>2</v>
      </c>
      <c r="D16" s="33">
        <f t="shared" si="0"/>
        <v>800</v>
      </c>
      <c r="F16" t="s">
        <v>75</v>
      </c>
    </row>
    <row r="17" spans="1:4" ht="12.75">
      <c r="A17" s="33" t="s">
        <v>28</v>
      </c>
      <c r="B17" s="33">
        <v>3000</v>
      </c>
      <c r="C17" s="33">
        <v>1</v>
      </c>
      <c r="D17" s="33">
        <f t="shared" si="0"/>
        <v>3000</v>
      </c>
    </row>
    <row r="18" spans="1:4" ht="13.5" thickBot="1">
      <c r="A18" s="37" t="s">
        <v>69</v>
      </c>
      <c r="B18" s="35">
        <v>1000</v>
      </c>
      <c r="C18" s="37">
        <v>0</v>
      </c>
      <c r="D18" s="33">
        <f t="shared" si="0"/>
        <v>0</v>
      </c>
    </row>
    <row r="19" spans="1:7" ht="14.25" thickBot="1" thickTop="1">
      <c r="A19" s="53" t="s">
        <v>4</v>
      </c>
      <c r="B19" s="53"/>
      <c r="C19" s="53"/>
      <c r="D19" s="55">
        <f>SUM(D13:D18)</f>
        <v>6450</v>
      </c>
      <c r="E19" t="s">
        <v>49</v>
      </c>
      <c r="F19" s="41">
        <f>D19/C64</f>
        <v>1612.5</v>
      </c>
      <c r="G19" s="25" t="s">
        <v>52</v>
      </c>
    </row>
    <row r="20" ht="13.5" thickTop="1">
      <c r="A20" s="20"/>
    </row>
    <row r="21" ht="12.75">
      <c r="A21" s="20"/>
    </row>
    <row r="22" spans="1:4" ht="13.5" thickBot="1">
      <c r="A22" s="31" t="s">
        <v>5</v>
      </c>
      <c r="B22" s="32" t="s">
        <v>1</v>
      </c>
      <c r="C22" s="32" t="s">
        <v>2</v>
      </c>
      <c r="D22" s="32" t="s">
        <v>3</v>
      </c>
    </row>
    <row r="23" spans="1:5" ht="14.25" thickBot="1" thickTop="1">
      <c r="A23" s="39" t="s">
        <v>25</v>
      </c>
      <c r="B23" s="40">
        <v>2000</v>
      </c>
      <c r="C23" s="40">
        <v>1</v>
      </c>
      <c r="D23" s="40">
        <v>2000</v>
      </c>
      <c r="E23" t="s">
        <v>58</v>
      </c>
    </row>
    <row r="24" spans="1:4" ht="13.5" thickTop="1">
      <c r="A24" s="38" t="s">
        <v>4</v>
      </c>
      <c r="B24" s="2"/>
      <c r="C24" s="2"/>
      <c r="D24" s="38">
        <f>D23</f>
        <v>2000</v>
      </c>
    </row>
    <row r="25" spans="1:4" ht="12.75">
      <c r="A25" s="38"/>
      <c r="B25" s="2"/>
      <c r="C25" s="2"/>
      <c r="D25" s="38"/>
    </row>
    <row r="26" spans="1:4" ht="13.5" thickBot="1">
      <c r="A26" s="31" t="s">
        <v>5</v>
      </c>
      <c r="B26" s="2"/>
      <c r="C26" s="2"/>
      <c r="D26" s="2"/>
    </row>
    <row r="27" spans="1:6" ht="12.75" customHeight="1" thickTop="1">
      <c r="A27" s="33" t="s">
        <v>74</v>
      </c>
      <c r="B27" s="34">
        <v>500</v>
      </c>
      <c r="C27" s="33">
        <v>1</v>
      </c>
      <c r="D27" s="33">
        <f aca="true" t="shared" si="1" ref="D27:D35">B27*C27</f>
        <v>500</v>
      </c>
      <c r="F27" t="s">
        <v>88</v>
      </c>
    </row>
    <row r="28" spans="1:6" ht="12.75">
      <c r="A28" s="33" t="s">
        <v>81</v>
      </c>
      <c r="B28" s="33">
        <v>50</v>
      </c>
      <c r="C28" s="33">
        <v>4</v>
      </c>
      <c r="D28" s="33">
        <f t="shared" si="1"/>
        <v>200</v>
      </c>
      <c r="F28" t="s">
        <v>89</v>
      </c>
    </row>
    <row r="29" spans="1:6" ht="12.75">
      <c r="A29" s="33" t="s">
        <v>61</v>
      </c>
      <c r="B29" s="33">
        <v>50</v>
      </c>
      <c r="C29" s="33">
        <v>4</v>
      </c>
      <c r="D29" s="33">
        <f t="shared" si="1"/>
        <v>200</v>
      </c>
      <c r="F29" t="s">
        <v>89</v>
      </c>
    </row>
    <row r="30" spans="1:6" ht="12.75">
      <c r="A30" s="33" t="s">
        <v>82</v>
      </c>
      <c r="B30" s="33">
        <v>200</v>
      </c>
      <c r="C30" s="33">
        <v>4</v>
      </c>
      <c r="D30" s="33">
        <f t="shared" si="1"/>
        <v>800</v>
      </c>
      <c r="F30" t="s">
        <v>83</v>
      </c>
    </row>
    <row r="31" spans="1:6" ht="12.75">
      <c r="A31" s="33" t="s">
        <v>94</v>
      </c>
      <c r="B31" s="33">
        <v>400</v>
      </c>
      <c r="C31" s="33">
        <v>3</v>
      </c>
      <c r="D31" s="33">
        <f t="shared" si="1"/>
        <v>1200</v>
      </c>
      <c r="F31" t="s">
        <v>95</v>
      </c>
    </row>
    <row r="32" spans="1:6" ht="12.75">
      <c r="A32" s="33" t="s">
        <v>85</v>
      </c>
      <c r="B32" s="33">
        <v>50</v>
      </c>
      <c r="C32" s="33">
        <v>6</v>
      </c>
      <c r="D32" s="33">
        <f t="shared" si="1"/>
        <v>300</v>
      </c>
      <c r="F32" t="s">
        <v>96</v>
      </c>
    </row>
    <row r="33" spans="1:6" ht="12.75">
      <c r="A33" s="33" t="s">
        <v>86</v>
      </c>
      <c r="B33" s="33">
        <v>250</v>
      </c>
      <c r="C33" s="33">
        <v>4</v>
      </c>
      <c r="D33" s="33">
        <f t="shared" si="1"/>
        <v>1000</v>
      </c>
      <c r="F33" t="s">
        <v>90</v>
      </c>
    </row>
    <row r="34" spans="1:6" ht="12.75">
      <c r="A34" s="33" t="s">
        <v>6</v>
      </c>
      <c r="B34" s="33">
        <v>500</v>
      </c>
      <c r="C34" s="33">
        <v>1</v>
      </c>
      <c r="D34" s="33">
        <f t="shared" si="1"/>
        <v>500</v>
      </c>
      <c r="F34" t="s">
        <v>92</v>
      </c>
    </row>
    <row r="35" spans="1:6" ht="13.5" thickBot="1">
      <c r="A35" s="32" t="s">
        <v>87</v>
      </c>
      <c r="B35" s="32">
        <v>250</v>
      </c>
      <c r="C35" s="32">
        <v>8</v>
      </c>
      <c r="D35" s="33">
        <f t="shared" si="1"/>
        <v>2000</v>
      </c>
      <c r="F35" t="s">
        <v>91</v>
      </c>
    </row>
    <row r="36" spans="1:8" ht="14.25" thickBot="1" thickTop="1">
      <c r="A36" s="52" t="s">
        <v>4</v>
      </c>
      <c r="B36" s="53"/>
      <c r="C36" s="52"/>
      <c r="D36" s="54">
        <v>6700</v>
      </c>
      <c r="F36" s="41">
        <f>D36/C64</f>
        <v>1675</v>
      </c>
      <c r="G36" s="25" t="s">
        <v>52</v>
      </c>
      <c r="H36" s="25"/>
    </row>
    <row r="37" spans="1:4" ht="13.5" thickTop="1">
      <c r="A37" s="16"/>
      <c r="B37" s="14"/>
      <c r="C37" s="14"/>
      <c r="D37" s="51"/>
    </row>
    <row r="38" spans="1:2" ht="12.75">
      <c r="A38" s="14"/>
      <c r="B38" s="3"/>
    </row>
    <row r="39" ht="12.75">
      <c r="A39" s="1" t="s">
        <v>7</v>
      </c>
    </row>
    <row r="40" spans="1:11" ht="13.5" thickBot="1">
      <c r="A40" s="5" t="s">
        <v>8</v>
      </c>
      <c r="B40" s="5" t="s">
        <v>1</v>
      </c>
      <c r="C40" s="5" t="s">
        <v>2</v>
      </c>
      <c r="D40" s="5" t="s">
        <v>3</v>
      </c>
      <c r="E40" s="5" t="s">
        <v>9</v>
      </c>
      <c r="F40" s="5" t="s">
        <v>10</v>
      </c>
      <c r="G40" s="5" t="s">
        <v>11</v>
      </c>
      <c r="H40" s="19"/>
      <c r="I40" s="3"/>
      <c r="J40" s="3"/>
      <c r="K40" s="3"/>
    </row>
    <row r="41" spans="1:11" ht="13.5" thickTop="1">
      <c r="A41" s="11"/>
      <c r="B41" s="7"/>
      <c r="C41" s="11"/>
      <c r="D41" s="11"/>
      <c r="E41" s="7" t="s">
        <v>12</v>
      </c>
      <c r="F41" s="7" t="s">
        <v>39</v>
      </c>
      <c r="G41" s="7" t="s">
        <v>40</v>
      </c>
      <c r="H41" s="19"/>
      <c r="I41" s="3"/>
      <c r="J41" s="3"/>
      <c r="K41" s="3"/>
    </row>
    <row r="42" spans="1:11" ht="12.75">
      <c r="A42" s="11" t="s">
        <v>38</v>
      </c>
      <c r="B42" s="4">
        <v>150</v>
      </c>
      <c r="C42" s="11">
        <f>SUM(E42:G42)</f>
        <v>1</v>
      </c>
      <c r="D42" s="11">
        <f>B42*C42</f>
        <v>150</v>
      </c>
      <c r="E42" s="4">
        <v>1</v>
      </c>
      <c r="F42" s="4"/>
      <c r="G42" s="4"/>
      <c r="H42" s="3"/>
      <c r="I42" s="3"/>
      <c r="J42" s="3"/>
      <c r="K42" s="3"/>
    </row>
    <row r="43" spans="1:11" ht="12.75">
      <c r="A43" s="11" t="s">
        <v>37</v>
      </c>
      <c r="B43" s="12">
        <v>50</v>
      </c>
      <c r="C43" s="11">
        <f aca="true" t="shared" si="2" ref="C43:C59">SUM(E43:G43)</f>
        <v>2</v>
      </c>
      <c r="D43" s="11">
        <f aca="true" t="shared" si="3" ref="D43:D59">B43*C43</f>
        <v>100</v>
      </c>
      <c r="E43" s="4">
        <v>1</v>
      </c>
      <c r="F43" s="17">
        <v>1</v>
      </c>
      <c r="G43" s="4"/>
      <c r="H43" s="3"/>
      <c r="I43" s="3"/>
      <c r="J43" s="3"/>
      <c r="K43" s="3"/>
    </row>
    <row r="44" spans="1:7" ht="12.75">
      <c r="A44" s="11" t="s">
        <v>23</v>
      </c>
      <c r="B44" s="4">
        <v>75</v>
      </c>
      <c r="C44" s="11">
        <f t="shared" si="2"/>
        <v>1</v>
      </c>
      <c r="D44" s="11">
        <f t="shared" si="3"/>
        <v>75</v>
      </c>
      <c r="E44" s="17">
        <v>1</v>
      </c>
      <c r="F44" s="4"/>
      <c r="G44" s="4"/>
    </row>
    <row r="45" spans="1:7" ht="12.75">
      <c r="A45" s="4" t="s">
        <v>22</v>
      </c>
      <c r="B45" s="2">
        <v>250</v>
      </c>
      <c r="C45" s="11">
        <f t="shared" si="2"/>
        <v>1</v>
      </c>
      <c r="D45" s="11">
        <f t="shared" si="3"/>
        <v>250</v>
      </c>
      <c r="E45" s="4">
        <v>1</v>
      </c>
      <c r="F45" s="4"/>
      <c r="G45" s="4"/>
    </row>
    <row r="46" spans="1:11" ht="12.75">
      <c r="A46" s="4" t="s">
        <v>41</v>
      </c>
      <c r="B46" s="4">
        <v>50</v>
      </c>
      <c r="C46" s="11">
        <v>2</v>
      </c>
      <c r="D46" s="11">
        <f t="shared" si="3"/>
        <v>100</v>
      </c>
      <c r="E46" s="17"/>
      <c r="F46" s="17">
        <v>1</v>
      </c>
      <c r="G46" s="17">
        <v>1</v>
      </c>
      <c r="H46" s="3"/>
      <c r="I46" s="3"/>
      <c r="J46" s="3"/>
      <c r="K46" s="3"/>
    </row>
    <row r="47" spans="1:11" ht="12.75">
      <c r="A47" s="4" t="s">
        <v>42</v>
      </c>
      <c r="B47" s="4">
        <v>75</v>
      </c>
      <c r="C47" s="11">
        <f t="shared" si="2"/>
        <v>3</v>
      </c>
      <c r="D47" s="11">
        <f t="shared" si="3"/>
        <v>225</v>
      </c>
      <c r="E47" s="17">
        <v>1</v>
      </c>
      <c r="F47" s="17">
        <v>1</v>
      </c>
      <c r="G47" s="17">
        <v>1</v>
      </c>
      <c r="H47" s="14"/>
      <c r="I47" s="14"/>
      <c r="J47" s="14"/>
      <c r="K47" s="14"/>
    </row>
    <row r="48" spans="1:11" ht="12.75">
      <c r="A48" s="4" t="s">
        <v>30</v>
      </c>
      <c r="B48" s="4">
        <v>50</v>
      </c>
      <c r="C48" s="11">
        <f t="shared" si="2"/>
        <v>2</v>
      </c>
      <c r="D48" s="11">
        <f t="shared" si="3"/>
        <v>100</v>
      </c>
      <c r="E48" s="17">
        <v>1</v>
      </c>
      <c r="F48" s="17">
        <v>1</v>
      </c>
      <c r="G48" s="4"/>
      <c r="H48" s="3"/>
      <c r="I48" s="3"/>
      <c r="J48" s="3"/>
      <c r="K48" s="3"/>
    </row>
    <row r="49" spans="1:11" ht="12.75">
      <c r="A49" s="4" t="s">
        <v>35</v>
      </c>
      <c r="B49" s="4">
        <v>30</v>
      </c>
      <c r="C49" s="11">
        <f t="shared" si="2"/>
        <v>3</v>
      </c>
      <c r="D49" s="11">
        <f t="shared" si="3"/>
        <v>90</v>
      </c>
      <c r="E49" s="17">
        <v>1</v>
      </c>
      <c r="F49" s="17">
        <v>1</v>
      </c>
      <c r="G49" s="17">
        <v>1</v>
      </c>
      <c r="H49" s="14"/>
      <c r="I49" s="14"/>
      <c r="J49" s="14"/>
      <c r="K49" s="14"/>
    </row>
    <row r="50" spans="1:11" ht="12.75">
      <c r="A50" s="4" t="s">
        <v>31</v>
      </c>
      <c r="B50" s="4">
        <v>75</v>
      </c>
      <c r="C50" s="11">
        <f t="shared" si="2"/>
        <v>1</v>
      </c>
      <c r="D50" s="11">
        <f t="shared" si="3"/>
        <v>75</v>
      </c>
      <c r="E50" s="17">
        <v>1</v>
      </c>
      <c r="F50" s="4"/>
      <c r="G50" s="4"/>
      <c r="H50" s="3"/>
      <c r="I50" s="3"/>
      <c r="J50" s="3"/>
      <c r="K50" s="3"/>
    </row>
    <row r="51" spans="1:7" ht="12.75">
      <c r="A51" s="4" t="s">
        <v>43</v>
      </c>
      <c r="B51" s="4">
        <v>50</v>
      </c>
      <c r="C51" s="11">
        <f t="shared" si="2"/>
        <v>9</v>
      </c>
      <c r="D51" s="11">
        <f t="shared" si="3"/>
        <v>450</v>
      </c>
      <c r="E51" s="4"/>
      <c r="F51" s="17">
        <v>8</v>
      </c>
      <c r="G51" s="17">
        <v>1</v>
      </c>
    </row>
    <row r="52" spans="1:7" ht="12.75">
      <c r="A52" s="17" t="s">
        <v>32</v>
      </c>
      <c r="B52" s="17">
        <v>50</v>
      </c>
      <c r="C52" s="11">
        <f t="shared" si="2"/>
        <v>2</v>
      </c>
      <c r="D52" s="11">
        <f t="shared" si="3"/>
        <v>100</v>
      </c>
      <c r="E52" s="4"/>
      <c r="F52" s="4">
        <v>1</v>
      </c>
      <c r="G52" s="4">
        <v>1</v>
      </c>
    </row>
    <row r="53" spans="1:7" ht="12.75">
      <c r="A53" s="17" t="s">
        <v>33</v>
      </c>
      <c r="B53" s="17">
        <v>50</v>
      </c>
      <c r="C53" s="11">
        <f t="shared" si="2"/>
        <v>3</v>
      </c>
      <c r="D53" s="11">
        <f t="shared" si="3"/>
        <v>150</v>
      </c>
      <c r="E53" s="4">
        <v>1</v>
      </c>
      <c r="F53" s="4">
        <v>1</v>
      </c>
      <c r="G53" s="4">
        <v>1</v>
      </c>
    </row>
    <row r="54" spans="1:7" ht="12.75">
      <c r="A54" s="13" t="s">
        <v>34</v>
      </c>
      <c r="B54" s="13">
        <v>30</v>
      </c>
      <c r="C54" s="11">
        <f t="shared" si="2"/>
        <v>1</v>
      </c>
      <c r="D54" s="11">
        <f t="shared" si="3"/>
        <v>30</v>
      </c>
      <c r="E54" s="17">
        <v>1</v>
      </c>
      <c r="F54" s="4"/>
      <c r="G54" s="4"/>
    </row>
    <row r="55" spans="1:7" ht="12.75">
      <c r="A55" s="4" t="s">
        <v>24</v>
      </c>
      <c r="B55" s="4">
        <v>150</v>
      </c>
      <c r="C55" s="11">
        <f t="shared" si="2"/>
        <v>3</v>
      </c>
      <c r="D55" s="11">
        <f t="shared" si="3"/>
        <v>450</v>
      </c>
      <c r="E55" s="4">
        <v>1</v>
      </c>
      <c r="F55" s="4">
        <v>1</v>
      </c>
      <c r="G55" s="4">
        <v>1</v>
      </c>
    </row>
    <row r="56" spans="1:7" ht="12.75">
      <c r="A56" s="4" t="s">
        <v>36</v>
      </c>
      <c r="B56" s="4">
        <v>25</v>
      </c>
      <c r="C56" s="11">
        <f t="shared" si="2"/>
        <v>5</v>
      </c>
      <c r="D56" s="11">
        <f t="shared" si="3"/>
        <v>125</v>
      </c>
      <c r="E56" s="4">
        <v>2</v>
      </c>
      <c r="F56" s="4">
        <v>2</v>
      </c>
      <c r="G56" s="4">
        <v>1</v>
      </c>
    </row>
    <row r="57" spans="1:7" ht="12.75">
      <c r="A57" s="4" t="s">
        <v>27</v>
      </c>
      <c r="B57" s="4">
        <v>50</v>
      </c>
      <c r="C57" s="11">
        <f t="shared" si="2"/>
        <v>16</v>
      </c>
      <c r="D57" s="11">
        <f t="shared" si="3"/>
        <v>800</v>
      </c>
      <c r="E57" s="4">
        <v>2</v>
      </c>
      <c r="F57" s="4">
        <v>13</v>
      </c>
      <c r="G57" s="4">
        <v>1</v>
      </c>
    </row>
    <row r="58" spans="1:7" ht="12.75">
      <c r="A58" s="14" t="s">
        <v>29</v>
      </c>
      <c r="B58" s="17">
        <v>50</v>
      </c>
      <c r="C58" s="11">
        <f t="shared" si="2"/>
        <v>16</v>
      </c>
      <c r="D58" s="11">
        <f t="shared" si="3"/>
        <v>800</v>
      </c>
      <c r="E58" s="4">
        <v>2</v>
      </c>
      <c r="F58" s="4">
        <v>13</v>
      </c>
      <c r="G58" s="4">
        <v>1</v>
      </c>
    </row>
    <row r="59" spans="1:11" ht="13.5" thickBot="1">
      <c r="A59" s="11" t="s">
        <v>13</v>
      </c>
      <c r="B59" s="11">
        <v>25</v>
      </c>
      <c r="C59" s="11">
        <f t="shared" si="2"/>
        <v>9</v>
      </c>
      <c r="D59" s="11">
        <f t="shared" si="3"/>
        <v>225</v>
      </c>
      <c r="E59" s="48">
        <v>1</v>
      </c>
      <c r="F59" s="48">
        <v>7</v>
      </c>
      <c r="G59" s="48">
        <v>1</v>
      </c>
      <c r="H59" s="15"/>
      <c r="I59" s="15"/>
      <c r="J59" s="18"/>
      <c r="K59" s="18"/>
    </row>
    <row r="60" spans="1:4" ht="14.25" thickBot="1" thickTop="1">
      <c r="A60" s="56" t="s">
        <v>4</v>
      </c>
      <c r="B60" s="56"/>
      <c r="C60" s="56"/>
      <c r="D60" s="57">
        <f>SUM(D42:D59)</f>
        <v>4295</v>
      </c>
    </row>
    <row r="61" spans="1:4" ht="13.5" thickTop="1">
      <c r="A61" s="14"/>
      <c r="B61" s="14"/>
      <c r="C61" s="14"/>
      <c r="D61" s="14"/>
    </row>
    <row r="62" ht="12.75">
      <c r="A62" s="30" t="s">
        <v>14</v>
      </c>
    </row>
    <row r="63" spans="2:4" ht="12.75">
      <c r="B63" s="21" t="s">
        <v>15</v>
      </c>
      <c r="C63" s="21" t="s">
        <v>48</v>
      </c>
      <c r="D63" s="21" t="s">
        <v>16</v>
      </c>
    </row>
    <row r="64" spans="1:11" ht="12.75">
      <c r="A64" s="10" t="s">
        <v>17</v>
      </c>
      <c r="B64" s="43">
        <f>D60</f>
        <v>4295</v>
      </c>
      <c r="C64" s="3">
        <v>4</v>
      </c>
      <c r="D64" s="8">
        <f>B64*C64</f>
        <v>17180</v>
      </c>
      <c r="G64" s="6"/>
      <c r="H64" s="6"/>
      <c r="I64" s="6"/>
      <c r="J64" s="6"/>
      <c r="K64" s="6"/>
    </row>
    <row r="65" spans="1:11" ht="12.75">
      <c r="A65" s="10" t="s">
        <v>18</v>
      </c>
      <c r="B65" s="43">
        <f>F19</f>
        <v>1612.5</v>
      </c>
      <c r="C65" s="3"/>
      <c r="D65" s="6">
        <f>D19</f>
        <v>6450</v>
      </c>
      <c r="E65" t="s">
        <v>49</v>
      </c>
      <c r="G65" s="6"/>
      <c r="H65" s="6"/>
      <c r="I65" s="6"/>
      <c r="J65" s="6"/>
      <c r="K65" s="6"/>
    </row>
    <row r="66" spans="1:11" ht="12.75">
      <c r="A66" s="10" t="s">
        <v>19</v>
      </c>
      <c r="B66" s="42">
        <f>F36</f>
        <v>1675</v>
      </c>
      <c r="C66" s="3"/>
      <c r="D66" s="8">
        <f>D36</f>
        <v>6700</v>
      </c>
      <c r="G66" s="6"/>
      <c r="H66" s="6"/>
      <c r="I66" s="6"/>
      <c r="J66" s="6"/>
      <c r="K66" s="6"/>
    </row>
    <row r="67" spans="1:11" ht="12.75">
      <c r="A67" s="10"/>
      <c r="B67" s="3"/>
      <c r="C67" s="3"/>
      <c r="D67" s="8"/>
      <c r="G67" s="6"/>
      <c r="H67" s="6"/>
      <c r="I67" s="6"/>
      <c r="J67" s="6"/>
      <c r="K67" s="6"/>
    </row>
    <row r="68" spans="1:11" ht="12.75">
      <c r="A68" s="1" t="s">
        <v>20</v>
      </c>
      <c r="B68" s="43">
        <f>SUM(B64:B67)</f>
        <v>7582.5</v>
      </c>
      <c r="C68" s="3"/>
      <c r="D68" s="46">
        <f>SUM(D64:D67)</f>
        <v>30330</v>
      </c>
      <c r="G68" s="6"/>
      <c r="H68" s="6"/>
      <c r="I68" s="6"/>
      <c r="J68" s="6"/>
      <c r="K68" s="6"/>
    </row>
    <row r="69" spans="1:11" ht="12.75">
      <c r="A69" s="1"/>
      <c r="B69" s="3"/>
      <c r="C69" s="3"/>
      <c r="D69" s="8"/>
      <c r="G69" s="6"/>
      <c r="H69" s="6"/>
      <c r="I69" s="6"/>
      <c r="J69" s="6"/>
      <c r="K69" s="6"/>
    </row>
    <row r="70" spans="1:11" ht="12.75">
      <c r="A70" s="1" t="s">
        <v>26</v>
      </c>
      <c r="D70" s="6">
        <v>0</v>
      </c>
      <c r="G70" s="6"/>
      <c r="H70" s="6"/>
      <c r="I70" s="6"/>
      <c r="J70" s="6"/>
      <c r="K70" s="6"/>
    </row>
    <row r="71" spans="1:11" ht="12.75">
      <c r="A71" s="1" t="s">
        <v>50</v>
      </c>
      <c r="B71" s="49">
        <f>B68*0.2</f>
        <v>1516.5</v>
      </c>
      <c r="D71" s="22">
        <f>D68*0.2</f>
        <v>6066</v>
      </c>
      <c r="G71" s="6"/>
      <c r="H71" s="6"/>
      <c r="I71" s="6"/>
      <c r="J71" s="6"/>
      <c r="K71" s="6"/>
    </row>
    <row r="72" spans="4:11" ht="12.75">
      <c r="D72" s="6"/>
      <c r="G72" s="6"/>
      <c r="H72" s="6"/>
      <c r="I72" s="6"/>
      <c r="J72" s="6"/>
      <c r="K72" s="6"/>
    </row>
    <row r="73" spans="1:11" ht="15.75">
      <c r="A73" s="45" t="s">
        <v>59</v>
      </c>
      <c r="B73" s="58">
        <f>B71+B68</f>
        <v>9099</v>
      </c>
      <c r="C73" s="59">
        <v>4</v>
      </c>
      <c r="D73" s="60">
        <f>SUM(D68:D72)</f>
        <v>36396</v>
      </c>
      <c r="G73" s="6"/>
      <c r="H73" s="6"/>
      <c r="I73" s="6"/>
      <c r="J73" s="6"/>
      <c r="K73" s="6"/>
    </row>
    <row r="74" spans="1:11" ht="13.5" thickBot="1">
      <c r="A74" s="1" t="s">
        <v>53</v>
      </c>
      <c r="D74" s="44">
        <f>D24</f>
        <v>2000</v>
      </c>
      <c r="E74" t="s">
        <v>55</v>
      </c>
      <c r="G74" s="9"/>
      <c r="H74" s="9"/>
      <c r="I74" s="9"/>
      <c r="J74" s="9"/>
      <c r="K74" s="9"/>
    </row>
    <row r="75" spans="1:11" ht="16.5" thickBot="1">
      <c r="A75" s="45" t="s">
        <v>21</v>
      </c>
      <c r="B75" s="45"/>
      <c r="C75" s="45"/>
      <c r="D75" s="63">
        <f>SUM(D73:D74)</f>
        <v>38396</v>
      </c>
      <c r="G75" s="9"/>
      <c r="H75" s="9"/>
      <c r="I75" s="9"/>
      <c r="J75" s="9"/>
      <c r="K75" s="9"/>
    </row>
    <row r="77" ht="15">
      <c r="A77" s="61" t="s">
        <v>60</v>
      </c>
    </row>
    <row r="80" ht="12.75">
      <c r="A80" s="1" t="s">
        <v>70</v>
      </c>
    </row>
    <row r="81" ht="12.75">
      <c r="A81" t="s">
        <v>93</v>
      </c>
    </row>
    <row r="82" ht="12.75">
      <c r="A82" t="s">
        <v>72</v>
      </c>
    </row>
    <row r="83" ht="12.75">
      <c r="A83" t="s">
        <v>98</v>
      </c>
    </row>
    <row r="84" ht="12.75">
      <c r="A84" t="s">
        <v>73</v>
      </c>
    </row>
    <row r="85" ht="12.75">
      <c r="A85" t="s">
        <v>62</v>
      </c>
    </row>
    <row r="86" ht="12.75">
      <c r="A86" t="s">
        <v>67</v>
      </c>
    </row>
    <row r="87" ht="12.75">
      <c r="A87" t="s">
        <v>68</v>
      </c>
    </row>
    <row r="88" spans="1:8" ht="12.75">
      <c r="A88" t="s">
        <v>63</v>
      </c>
      <c r="H88" t="s">
        <v>84</v>
      </c>
    </row>
    <row r="89" spans="1:8" ht="12.75">
      <c r="A89" t="s">
        <v>65</v>
      </c>
      <c r="H89" t="s">
        <v>97</v>
      </c>
    </row>
    <row r="90" ht="12.75">
      <c r="A90" t="s">
        <v>66</v>
      </c>
    </row>
    <row r="91" ht="12.75">
      <c r="A91" t="s">
        <v>64</v>
      </c>
    </row>
    <row r="92" spans="1:8" ht="12.75">
      <c r="A92" t="s">
        <v>80</v>
      </c>
      <c r="H92" t="s">
        <v>71</v>
      </c>
    </row>
    <row r="94" ht="133.5" customHeight="1">
      <c r="A94" s="62" t="s">
        <v>77</v>
      </c>
    </row>
  </sheetData>
  <sheetProtection/>
  <printOptions gridLines="1"/>
  <pageMargins left="0.5" right="0.5" top="0.75" bottom="0.75" header="0.5" footer="0.5"/>
  <pageSetup fitToHeight="1" fitToWidth="1" orientation="portrait" scale="49" r:id="rId1"/>
  <headerFooter alignWithMargins="0">
    <oddHeader>&amp;CSPONSOR STUDY BUDGET</oddHeader>
    <oddFooter xml:space="preserve">&amp;R&amp;F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 CHRISTENSEN</dc:creator>
  <cp:keywords/>
  <dc:description/>
  <cp:lastModifiedBy>Lawson Culver</cp:lastModifiedBy>
  <cp:lastPrinted>2006-05-04T22:45:22Z</cp:lastPrinted>
  <dcterms:created xsi:type="dcterms:W3CDTF">1999-06-18T15:19:11Z</dcterms:created>
  <dcterms:modified xsi:type="dcterms:W3CDTF">2009-07-17T21:03:58Z</dcterms:modified>
  <cp:category/>
  <cp:version/>
  <cp:contentType/>
  <cp:contentStatus/>
</cp:coreProperties>
</file>